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JEDNICKO\izvješća i planovi\financijska izvješća_planovi\2020\"/>
    </mc:Choice>
  </mc:AlternateContent>
  <bookViews>
    <workbookView xWindow="0" yWindow="0" windowWidth="20496" windowHeight="7752" activeTab="1"/>
  </bookViews>
  <sheets>
    <sheet name="staro" sheetId="2" r:id="rId1"/>
    <sheet name="plan 2020 GDCK Delnice" sheetId="5" r:id="rId2"/>
  </sheets>
  <calcPr calcId="162913"/>
</workbook>
</file>

<file path=xl/calcChain.xml><?xml version="1.0" encoding="utf-8"?>
<calcChain xmlns="http://schemas.openxmlformats.org/spreadsheetml/2006/main">
  <c r="E25" i="5" l="1"/>
  <c r="E22" i="5" l="1"/>
  <c r="E23" i="5"/>
  <c r="C23" i="5"/>
  <c r="C22" i="5"/>
  <c r="G24" i="5" l="1"/>
  <c r="E24" i="5"/>
  <c r="C24" i="5"/>
  <c r="C26" i="5" s="1"/>
  <c r="C29" i="2"/>
  <c r="C33" i="2"/>
  <c r="C59" i="2" s="1"/>
</calcChain>
</file>

<file path=xl/sharedStrings.xml><?xml version="1.0" encoding="utf-8"?>
<sst xmlns="http://schemas.openxmlformats.org/spreadsheetml/2006/main" count="75" uniqueCount="67">
  <si>
    <t>PRIHODI</t>
  </si>
  <si>
    <t>I. PRIHODI</t>
  </si>
  <si>
    <t>Prihodi od prodaje roba i pružanja usluga</t>
  </si>
  <si>
    <t>Prihodi od članarina i članskih doprinosa</t>
  </si>
  <si>
    <t>Prihodi od imovine</t>
  </si>
  <si>
    <t>Prihodi od donacija</t>
  </si>
  <si>
    <t>Ostali prihodi</t>
  </si>
  <si>
    <t>Materijalni rashodi</t>
  </si>
  <si>
    <t>Financijski rashodi</t>
  </si>
  <si>
    <t>Donacije</t>
  </si>
  <si>
    <t>Ostali rashodi</t>
  </si>
  <si>
    <t>Prihodi od imovine (kamate)</t>
  </si>
  <si>
    <t>Ostali prihodi (refundacije)</t>
  </si>
  <si>
    <t>II RASHODI</t>
  </si>
  <si>
    <t>Trošak radnika (plaće)</t>
  </si>
  <si>
    <t>Materijalni troškovi</t>
  </si>
  <si>
    <t xml:space="preserve"> - intelektualne usluge (knjigovodstveni servis, odvjetničke usluge, kotizacije za seminare)</t>
  </si>
  <si>
    <t xml:space="preserve"> - uredski i kompjuterski materijal, materijal HCK</t>
  </si>
  <si>
    <t>Financisjki rashodi (bankarske usluge)</t>
  </si>
  <si>
    <t>Prihodi po posebnim propisima</t>
  </si>
  <si>
    <t>Rashodi amortizacije</t>
  </si>
  <si>
    <t>Preneseni višak iz prethodnih godina</t>
  </si>
  <si>
    <t xml:space="preserve"> - trgovačka društva i ostale pravne osobe</t>
  </si>
  <si>
    <t>Ostali troškovi (porezna davanja, oglasi, cvijeće, nepredviđeni troškovi)</t>
  </si>
  <si>
    <t xml:space="preserve"> - spašavanje života na vodi (programi osposobljavanja, sigurnosti na vodi, eko projekti…)</t>
  </si>
  <si>
    <t xml:space="preserve"> - edukacija djelatnika i volontera (komunikacijske vještine, KPR + AVD, Stručni skup iz prve pomoći)</t>
  </si>
  <si>
    <t xml:space="preserve"> - donacije društvima Crvenog križa PGŽ</t>
  </si>
  <si>
    <t xml:space="preserve"> - programi prve pomoći (edukacije volontera, natjecanja, prva pomoć u SŠ, sv. dan prve pomoći)</t>
  </si>
  <si>
    <t xml:space="preserve"> - programi s mladima ( natjecanja, kampovi, koordinacija mladih)</t>
  </si>
  <si>
    <t xml:space="preserve"> -  rashodi za funkcioniranje i upravljanje (sjednice Skupštine, Odbora, Nadzornog odbora, koordinacije r.)</t>
  </si>
  <si>
    <t xml:space="preserve"> - režijski troškovi (najmovi, komunikacijske usluge, komunalne usluge, voda, struja)</t>
  </si>
  <si>
    <t xml:space="preserve"> - izdaci za zaposlene (putni nalozi, božićnice, prijevoz na posao)</t>
  </si>
  <si>
    <t xml:space="preserve"> - priprema za djelovanje u kriznim situacijama (IT - edukcija i opremanje, služba traženja, vježbe)</t>
  </si>
  <si>
    <t xml:space="preserve"> Prihodi od povezanih neprofitnih organizacija</t>
  </si>
  <si>
    <t xml:space="preserve">UKUPNO PRIHODI </t>
  </si>
  <si>
    <t>UKUPNO RASHODI</t>
  </si>
  <si>
    <t xml:space="preserve">Rashodi vezani uz financiranje povezanih neprofitnih organizacija </t>
  </si>
  <si>
    <t>POZICIJA</t>
  </si>
  <si>
    <t>IZVRŠENJE 2016.</t>
  </si>
  <si>
    <t>RASHODI</t>
  </si>
  <si>
    <t>Prihodi od povezanih neprofitnih organizacija</t>
  </si>
  <si>
    <t>Rashodi za radnike</t>
  </si>
  <si>
    <t>Rashodi vezani uz financiranje povezanih neprofitnih organizacija</t>
  </si>
  <si>
    <t>UKUPNO PRIHODI</t>
  </si>
  <si>
    <t>Ostatak viška za prijenos u narednu godinu</t>
  </si>
  <si>
    <t>Višak P/R</t>
  </si>
  <si>
    <t xml:space="preserve"> </t>
  </si>
  <si>
    <t xml:space="preserve"> - prihodi od programa spasilačke službe (Junior spasilac, kodovi sigurnosti na vodi, škola plivanja)</t>
  </si>
  <si>
    <t xml:space="preserve"> - prihodi od programa prva pomoć za vozače</t>
  </si>
  <si>
    <t xml:space="preserve"> - prihodi od programa prva pomoć za radnike</t>
  </si>
  <si>
    <t>FINANCIJSKO IZVJEŠĆE ZA 2017 - PREGLED POJEDINIH STAVKI PROGRAMSKI</t>
  </si>
  <si>
    <t xml:space="preserve"> - trošak DDK (susret DDK, , promidžba, zahvalni obrok, najam sale ...)</t>
  </si>
  <si>
    <t xml:space="preserve"> - vozilo (gorivo, servis, registracija, i sl.)</t>
  </si>
  <si>
    <r>
      <t xml:space="preserve"> - ostali troškovi (naknade volonterima i ostalim osobama izvan radnog odnosa, porezi, </t>
    </r>
    <r>
      <rPr>
        <sz val="11"/>
        <color rgb="FFFF0000"/>
        <rFont val="Calibri"/>
        <family val="2"/>
        <charset val="238"/>
        <scheme val="minor"/>
      </rPr>
      <t>pokloni, sitne usluge, reprezentacija, mat. za uređenje)</t>
    </r>
  </si>
  <si>
    <t xml:space="preserve"> - donacije građanima (solidarnost na djelu)</t>
  </si>
  <si>
    <t>IZVJEŠĆE ZA  2017.</t>
  </si>
  <si>
    <t>IZVRŠENJE 2017.</t>
  </si>
  <si>
    <t>donacije sitnog inventara</t>
  </si>
  <si>
    <t>Predsjednica GDCK Delnice:</t>
  </si>
  <si>
    <t>Silvana Cindrić, dipl.soc.radnik</t>
  </si>
  <si>
    <t>FINANCIJSKI PLAN RADA GDCK DELNICE ZA 2020. GODINU</t>
  </si>
  <si>
    <t>IZVRŠENJE 2018.</t>
  </si>
  <si>
    <t>PLAN 2020.</t>
  </si>
  <si>
    <t>984,00</t>
  </si>
  <si>
    <t>66.508,54</t>
  </si>
  <si>
    <t>rebalans</t>
  </si>
  <si>
    <t>Delnice, 04.10.2021.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</si>
</sst>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5" xfId="0" applyBorder="1"/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/>
    <xf numFmtId="0" fontId="1" fillId="0" borderId="1" xfId="0" applyFont="1" applyBorder="1"/>
    <xf numFmtId="0" fontId="1" fillId="0" borderId="16" xfId="0" applyFont="1" applyBorder="1" applyAlignment="1">
      <alignment horizontal="center"/>
    </xf>
    <xf numFmtId="0" fontId="1" fillId="0" borderId="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1" fillId="2" borderId="5" xfId="0" applyFont="1" applyFill="1" applyBorder="1"/>
    <xf numFmtId="0" fontId="1" fillId="2" borderId="18" xfId="0" applyFont="1" applyFill="1" applyBorder="1"/>
    <xf numFmtId="0" fontId="1" fillId="2" borderId="3" xfId="0" applyFont="1" applyFill="1" applyBorder="1"/>
    <xf numFmtId="0" fontId="0" fillId="2" borderId="19" xfId="0" applyFill="1" applyBorder="1"/>
    <xf numFmtId="0" fontId="1" fillId="2" borderId="20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1" fillId="2" borderId="7" xfId="0" applyFont="1" applyFill="1" applyBorder="1"/>
    <xf numFmtId="0" fontId="1" fillId="0" borderId="24" xfId="0" applyFont="1" applyBorder="1"/>
    <xf numFmtId="0" fontId="1" fillId="0" borderId="22" xfId="0" applyFont="1" applyBorder="1"/>
    <xf numFmtId="0" fontId="1" fillId="0" borderId="25" xfId="0" applyFont="1" applyBorder="1"/>
    <xf numFmtId="0" fontId="0" fillId="0" borderId="12" xfId="0" applyBorder="1"/>
    <xf numFmtId="4" fontId="2" fillId="0" borderId="12" xfId="0" applyNumberFormat="1" applyFont="1" applyBorder="1"/>
    <xf numFmtId="4" fontId="0" fillId="0" borderId="12" xfId="0" applyNumberFormat="1" applyBorder="1"/>
    <xf numFmtId="4" fontId="2" fillId="0" borderId="17" xfId="0" applyNumberFormat="1" applyFont="1" applyBorder="1"/>
    <xf numFmtId="4" fontId="2" fillId="0" borderId="5" xfId="0" applyNumberFormat="1" applyFont="1" applyBorder="1"/>
    <xf numFmtId="4" fontId="2" fillId="0" borderId="14" xfId="0" applyNumberFormat="1" applyFont="1" applyBorder="1"/>
    <xf numFmtId="4" fontId="0" fillId="0" borderId="0" xfId="0" applyNumberFormat="1" applyBorder="1"/>
    <xf numFmtId="4" fontId="2" fillId="0" borderId="10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6" xfId="0" applyFont="1" applyBorder="1"/>
    <xf numFmtId="4" fontId="2" fillId="0" borderId="0" xfId="0" applyNumberFormat="1" applyFont="1" applyBorder="1"/>
    <xf numFmtId="4" fontId="2" fillId="0" borderId="26" xfId="0" applyNumberFormat="1" applyFont="1" applyBorder="1"/>
    <xf numFmtId="4" fontId="2" fillId="0" borderId="15" xfId="0" applyNumberFormat="1" applyFont="1" applyBorder="1"/>
    <xf numFmtId="4" fontId="2" fillId="0" borderId="2" xfId="0" applyNumberFormat="1" applyFont="1" applyBorder="1"/>
    <xf numFmtId="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7" xfId="0" applyFont="1" applyBorder="1"/>
    <xf numFmtId="4" fontId="2" fillId="0" borderId="27" xfId="0" applyNumberFormat="1" applyFont="1" applyBorder="1"/>
    <xf numFmtId="4" fontId="2" fillId="0" borderId="13" xfId="0" applyNumberFormat="1" applyFont="1" applyBorder="1"/>
    <xf numFmtId="0" fontId="0" fillId="0" borderId="12" xfId="0" applyBorder="1" applyAlignment="1">
      <alignment horizontal="center"/>
    </xf>
    <xf numFmtId="4" fontId="1" fillId="0" borderId="16" xfId="0" applyNumberFormat="1" applyFont="1" applyBorder="1"/>
    <xf numFmtId="0" fontId="0" fillId="0" borderId="17" xfId="0" applyBorder="1"/>
    <xf numFmtId="0" fontId="0" fillId="0" borderId="11" xfId="0" applyBorder="1"/>
    <xf numFmtId="0" fontId="0" fillId="0" borderId="2" xfId="0" applyBorder="1" applyAlignment="1">
      <alignment wrapText="1"/>
    </xf>
    <xf numFmtId="0" fontId="1" fillId="0" borderId="0" xfId="0" applyFont="1" applyFill="1" applyBorder="1"/>
    <xf numFmtId="4" fontId="2" fillId="0" borderId="9" xfId="0" applyNumberFormat="1" applyFont="1" applyBorder="1"/>
    <xf numFmtId="0" fontId="1" fillId="0" borderId="17" xfId="0" applyFont="1" applyBorder="1" applyAlignment="1">
      <alignment horizontal="center"/>
    </xf>
    <xf numFmtId="0" fontId="0" fillId="0" borderId="5" xfId="0" applyNumberFormat="1" applyFont="1" applyBorder="1"/>
    <xf numFmtId="0" fontId="4" fillId="2" borderId="4" xfId="0" applyFont="1" applyFill="1" applyBorder="1" applyAlignment="1">
      <alignment horizontal="right"/>
    </xf>
    <xf numFmtId="49" fontId="5" fillId="2" borderId="8" xfId="0" applyNumberFormat="1" applyFont="1" applyFill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7" fillId="2" borderId="4" xfId="0" applyFont="1" applyFill="1" applyBorder="1"/>
    <xf numFmtId="4" fontId="7" fillId="0" borderId="32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4" fontId="6" fillId="2" borderId="21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right"/>
    </xf>
    <xf numFmtId="2" fontId="6" fillId="2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right"/>
    </xf>
    <xf numFmtId="164" fontId="0" fillId="0" borderId="30" xfId="0" applyNumberFormat="1" applyFont="1" applyBorder="1" applyAlignment="1">
      <alignment horizontal="right"/>
    </xf>
    <xf numFmtId="164" fontId="0" fillId="0" borderId="9" xfId="0" applyNumberFormat="1" applyFont="1" applyBorder="1" applyAlignment="1">
      <alignment horizontal="right" vertical="center"/>
    </xf>
    <xf numFmtId="164" fontId="0" fillId="0" borderId="10" xfId="0" applyNumberFormat="1" applyFont="1" applyBorder="1" applyAlignment="1">
      <alignment horizontal="right" vertical="center"/>
    </xf>
    <xf numFmtId="164" fontId="0" fillId="0" borderId="13" xfId="0" applyNumberFormat="1" applyFont="1" applyBorder="1" applyAlignment="1">
      <alignment horizontal="right" vertical="center"/>
    </xf>
    <xf numFmtId="164" fontId="0" fillId="0" borderId="14" xfId="0" applyNumberFormat="1" applyFont="1" applyBorder="1" applyAlignment="1">
      <alignment horizontal="right" vertical="center"/>
    </xf>
    <xf numFmtId="164" fontId="0" fillId="0" borderId="5" xfId="0" applyNumberFormat="1" applyFont="1" applyBorder="1" applyAlignment="1">
      <alignment horizontal="right"/>
    </xf>
    <xf numFmtId="0" fontId="1" fillId="3" borderId="1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right"/>
    </xf>
    <xf numFmtId="164" fontId="5" fillId="2" borderId="31" xfId="0" applyNumberFormat="1" applyFont="1" applyFill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64" fontId="1" fillId="2" borderId="29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2" borderId="28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13" xfId="0" applyNumberFormat="1" applyFont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0" borderId="1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E20" sqref="E20"/>
    </sheetView>
  </sheetViews>
  <sheetFormatPr defaultRowHeight="14.4" x14ac:dyDescent="0.3"/>
  <cols>
    <col min="1" max="1" width="10.88671875" customWidth="1"/>
    <col min="2" max="2" width="94.33203125" customWidth="1"/>
    <col min="3" max="3" width="18.44140625" customWidth="1"/>
  </cols>
  <sheetData>
    <row r="1" spans="1:3" ht="18" x14ac:dyDescent="0.35">
      <c r="A1" s="1" t="s">
        <v>50</v>
      </c>
    </row>
    <row r="3" spans="1:3" ht="24.75" customHeight="1" x14ac:dyDescent="0.3">
      <c r="A3" s="14" t="s">
        <v>1</v>
      </c>
      <c r="B3" s="13"/>
      <c r="C3" s="60" t="s">
        <v>55</v>
      </c>
    </row>
    <row r="4" spans="1:3" ht="24" customHeight="1" x14ac:dyDescent="0.3">
      <c r="A4" s="7">
        <v>31</v>
      </c>
      <c r="B4" s="3" t="s">
        <v>2</v>
      </c>
      <c r="C4" s="31"/>
    </row>
    <row r="5" spans="1:3" x14ac:dyDescent="0.3">
      <c r="A5" s="8"/>
      <c r="B5" s="2" t="s">
        <v>47</v>
      </c>
      <c r="C5" s="32"/>
    </row>
    <row r="6" spans="1:3" x14ac:dyDescent="0.3">
      <c r="A6" s="8"/>
      <c r="B6" s="2" t="s">
        <v>48</v>
      </c>
      <c r="C6" s="32"/>
    </row>
    <row r="7" spans="1:3" x14ac:dyDescent="0.3">
      <c r="A7" s="8"/>
      <c r="B7" s="2" t="s">
        <v>49</v>
      </c>
      <c r="C7" s="32"/>
    </row>
    <row r="8" spans="1:3" x14ac:dyDescent="0.3">
      <c r="A8" s="8"/>
      <c r="B8" s="2"/>
      <c r="C8" s="32"/>
    </row>
    <row r="9" spans="1:3" x14ac:dyDescent="0.3">
      <c r="A9" s="8"/>
      <c r="B9" s="2"/>
      <c r="C9" s="32"/>
    </row>
    <row r="10" spans="1:3" ht="15.6" x14ac:dyDescent="0.3">
      <c r="A10" s="17">
        <v>32</v>
      </c>
      <c r="B10" s="13" t="s">
        <v>3</v>
      </c>
      <c r="C10" s="34">
        <v>1500</v>
      </c>
    </row>
    <row r="11" spans="1:3" ht="15.6" x14ac:dyDescent="0.3">
      <c r="A11" s="7">
        <v>33</v>
      </c>
      <c r="B11" s="3" t="s">
        <v>19</v>
      </c>
      <c r="C11" s="31">
        <v>1115000</v>
      </c>
    </row>
    <row r="12" spans="1:3" ht="15.6" x14ac:dyDescent="0.3">
      <c r="A12" s="7"/>
      <c r="B12" s="3"/>
      <c r="C12" s="31"/>
    </row>
    <row r="13" spans="1:3" ht="15.6" x14ac:dyDescent="0.3">
      <c r="A13" s="7"/>
      <c r="B13" s="3"/>
      <c r="C13" s="31"/>
    </row>
    <row r="14" spans="1:3" ht="15.6" x14ac:dyDescent="0.3">
      <c r="A14" s="7"/>
      <c r="B14" s="3"/>
      <c r="C14" s="31"/>
    </row>
    <row r="15" spans="1:3" ht="15.6" x14ac:dyDescent="0.3">
      <c r="A15" s="12">
        <v>34</v>
      </c>
      <c r="B15" s="13" t="s">
        <v>11</v>
      </c>
      <c r="C15" s="33">
        <v>500</v>
      </c>
    </row>
    <row r="16" spans="1:3" ht="15.6" x14ac:dyDescent="0.3">
      <c r="A16" s="7">
        <v>35</v>
      </c>
      <c r="B16" s="3" t="s">
        <v>5</v>
      </c>
      <c r="C16" s="31">
        <v>30000</v>
      </c>
    </row>
    <row r="17" spans="1:19" x14ac:dyDescent="0.3">
      <c r="A17" s="8"/>
      <c r="B17" s="2" t="s">
        <v>22</v>
      </c>
      <c r="C17" s="32">
        <v>30000</v>
      </c>
    </row>
    <row r="18" spans="1:19" x14ac:dyDescent="0.3">
      <c r="A18" s="8"/>
      <c r="B18" s="2"/>
      <c r="C18" s="32"/>
    </row>
    <row r="19" spans="1:19" x14ac:dyDescent="0.3">
      <c r="A19" s="8"/>
      <c r="B19" s="2"/>
      <c r="C19" s="32"/>
    </row>
    <row r="20" spans="1:19" ht="15.6" x14ac:dyDescent="0.3">
      <c r="A20" s="38">
        <v>36</v>
      </c>
      <c r="B20" s="42" t="s">
        <v>12</v>
      </c>
      <c r="C20" s="45">
        <v>25000</v>
      </c>
    </row>
    <row r="21" spans="1:19" ht="15.6" x14ac:dyDescent="0.3">
      <c r="A21" s="48"/>
      <c r="B21" s="41"/>
      <c r="C21" s="46"/>
    </row>
    <row r="22" spans="1:19" ht="15.6" x14ac:dyDescent="0.3">
      <c r="A22" s="48"/>
      <c r="B22" s="41"/>
      <c r="C22" s="46"/>
    </row>
    <row r="23" spans="1:19" ht="15.6" x14ac:dyDescent="0.3">
      <c r="A23" s="48"/>
      <c r="B23" s="41"/>
      <c r="C23" s="46"/>
    </row>
    <row r="24" spans="1:19" ht="15.6" x14ac:dyDescent="0.3">
      <c r="A24" s="39"/>
      <c r="B24" s="41"/>
      <c r="C24" s="47"/>
    </row>
    <row r="25" spans="1:19" s="4" customFormat="1" ht="15.6" x14ac:dyDescent="0.3">
      <c r="A25" s="38">
        <v>37</v>
      </c>
      <c r="B25" s="42" t="s">
        <v>33</v>
      </c>
      <c r="C25" s="45">
        <v>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s="4" customFormat="1" ht="15.6" x14ac:dyDescent="0.3">
      <c r="A26" s="48"/>
      <c r="B26" s="41"/>
      <c r="C26" s="46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s="4" customFormat="1" ht="15.6" x14ac:dyDescent="0.3">
      <c r="A27" s="48"/>
      <c r="B27" s="41"/>
      <c r="C27" s="46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s="4" customFormat="1" ht="15.6" x14ac:dyDescent="0.3">
      <c r="A28" s="39"/>
      <c r="B28" s="50"/>
      <c r="C28" s="4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s="4" customFormat="1" ht="15.6" x14ac:dyDescent="0.3">
      <c r="A29" s="39"/>
      <c r="B29" s="11" t="s">
        <v>34</v>
      </c>
      <c r="C29" s="47">
        <f>SUM(C4,C10,C11,C15,C16,C20,C25)</f>
        <v>1172000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11.25" customHeight="1" x14ac:dyDescent="0.3">
      <c r="A30" s="5"/>
      <c r="B30" s="3"/>
      <c r="C30" s="31"/>
    </row>
    <row r="31" spans="1:19" ht="22.5" customHeight="1" x14ac:dyDescent="0.3">
      <c r="A31" s="6" t="s">
        <v>13</v>
      </c>
      <c r="B31" s="11"/>
      <c r="C31" s="35"/>
    </row>
    <row r="32" spans="1:19" ht="23.25" customHeight="1" x14ac:dyDescent="0.3">
      <c r="A32" s="12">
        <v>41</v>
      </c>
      <c r="B32" s="13" t="s">
        <v>14</v>
      </c>
      <c r="C32" s="33">
        <v>720000</v>
      </c>
    </row>
    <row r="33" spans="1:12" ht="15.6" x14ac:dyDescent="0.3">
      <c r="A33" s="7">
        <v>42</v>
      </c>
      <c r="B33" s="3" t="s">
        <v>15</v>
      </c>
      <c r="C33" s="31">
        <f>SUM(C34:C46)</f>
        <v>507000</v>
      </c>
    </row>
    <row r="34" spans="1:12" x14ac:dyDescent="0.3">
      <c r="A34" s="8"/>
      <c r="B34" s="2" t="s">
        <v>51</v>
      </c>
      <c r="C34" s="32">
        <v>42000</v>
      </c>
    </row>
    <row r="35" spans="1:12" x14ac:dyDescent="0.3">
      <c r="A35" s="53"/>
      <c r="B35" s="30" t="s">
        <v>27</v>
      </c>
      <c r="C35" s="32">
        <v>9000</v>
      </c>
    </row>
    <row r="36" spans="1:12" x14ac:dyDescent="0.3">
      <c r="A36" s="8"/>
      <c r="B36" s="2" t="s">
        <v>28</v>
      </c>
      <c r="C36" s="32">
        <v>65000</v>
      </c>
    </row>
    <row r="37" spans="1:12" x14ac:dyDescent="0.3">
      <c r="A37" s="8"/>
      <c r="B37" s="2" t="s">
        <v>32</v>
      </c>
      <c r="C37" s="32">
        <v>35000</v>
      </c>
    </row>
    <row r="38" spans="1:12" x14ac:dyDescent="0.3">
      <c r="A38" s="8"/>
      <c r="B38" s="2" t="s">
        <v>24</v>
      </c>
      <c r="C38" s="32">
        <v>55000</v>
      </c>
    </row>
    <row r="39" spans="1:12" s="18" customFormat="1" x14ac:dyDescent="0.3">
      <c r="A39" s="53"/>
      <c r="B39" s="18" t="s">
        <v>25</v>
      </c>
      <c r="C39" s="36">
        <v>10000</v>
      </c>
    </row>
    <row r="40" spans="1:12" s="18" customFormat="1" x14ac:dyDescent="0.3">
      <c r="A40" s="8"/>
      <c r="B40" s="2" t="s">
        <v>29</v>
      </c>
      <c r="C40" s="32">
        <v>15000</v>
      </c>
    </row>
    <row r="41" spans="1:12" s="18" customFormat="1" x14ac:dyDescent="0.3">
      <c r="A41" s="8"/>
      <c r="B41" s="2" t="s">
        <v>52</v>
      </c>
      <c r="C41" s="32">
        <v>10000</v>
      </c>
    </row>
    <row r="42" spans="1:12" x14ac:dyDescent="0.3">
      <c r="A42" s="8"/>
      <c r="B42" s="2" t="s">
        <v>30</v>
      </c>
      <c r="C42" s="32">
        <v>48000</v>
      </c>
    </row>
    <row r="43" spans="1:12" x14ac:dyDescent="0.3">
      <c r="A43" s="8"/>
      <c r="B43" s="2" t="s">
        <v>16</v>
      </c>
      <c r="C43" s="32">
        <v>30000</v>
      </c>
      <c r="G43" t="s">
        <v>46</v>
      </c>
    </row>
    <row r="44" spans="1:12" x14ac:dyDescent="0.3">
      <c r="A44" s="8"/>
      <c r="B44" s="2" t="s">
        <v>17</v>
      </c>
      <c r="C44" s="32">
        <v>18000</v>
      </c>
    </row>
    <row r="45" spans="1:12" x14ac:dyDescent="0.3">
      <c r="A45" s="8"/>
      <c r="B45" s="2" t="s">
        <v>31</v>
      </c>
      <c r="C45" s="32">
        <v>40000</v>
      </c>
    </row>
    <row r="46" spans="1:12" ht="28.8" x14ac:dyDescent="0.3">
      <c r="A46" s="8"/>
      <c r="B46" s="57" t="s">
        <v>53</v>
      </c>
      <c r="C46" s="32">
        <v>130000</v>
      </c>
    </row>
    <row r="47" spans="1:12" s="13" customFormat="1" x14ac:dyDescent="0.3">
      <c r="A47" s="17">
        <v>43</v>
      </c>
      <c r="B47" s="13" t="s">
        <v>20</v>
      </c>
      <c r="C47" s="54">
        <v>125000</v>
      </c>
      <c r="D47" s="5"/>
      <c r="E47" s="41"/>
      <c r="F47" s="41"/>
      <c r="G47" s="41"/>
      <c r="H47" s="41"/>
      <c r="I47" s="41"/>
      <c r="J47" s="41"/>
      <c r="K47" s="41"/>
      <c r="L47" s="15"/>
    </row>
    <row r="48" spans="1:12" ht="15.6" x14ac:dyDescent="0.3">
      <c r="A48" s="9">
        <v>44</v>
      </c>
      <c r="B48" s="11" t="s">
        <v>18</v>
      </c>
      <c r="C48" s="51">
        <v>4000</v>
      </c>
      <c r="D48" s="56"/>
      <c r="E48" s="18"/>
      <c r="F48" s="18"/>
      <c r="G48" s="18"/>
      <c r="H48" s="18"/>
      <c r="I48" s="18"/>
      <c r="J48" s="18"/>
      <c r="K48" s="18"/>
    </row>
    <row r="49" spans="1:12" ht="15.6" x14ac:dyDescent="0.3">
      <c r="A49" s="16">
        <v>45</v>
      </c>
      <c r="B49" s="10" t="s">
        <v>9</v>
      </c>
      <c r="C49" s="44">
        <v>30000</v>
      </c>
      <c r="D49" s="56"/>
      <c r="E49" s="18"/>
      <c r="F49" s="18"/>
      <c r="G49" s="18"/>
      <c r="H49" s="18"/>
      <c r="I49" s="18"/>
      <c r="J49" s="18"/>
      <c r="K49" s="18"/>
    </row>
    <row r="50" spans="1:12" x14ac:dyDescent="0.3">
      <c r="A50" s="8"/>
      <c r="B50" s="2" t="s">
        <v>26</v>
      </c>
      <c r="C50" s="36">
        <v>30000</v>
      </c>
      <c r="D50" s="56"/>
      <c r="E50" s="18"/>
      <c r="F50" s="18"/>
      <c r="G50" s="18"/>
      <c r="H50" s="18"/>
      <c r="I50" s="18"/>
      <c r="J50" s="18"/>
      <c r="K50" s="18"/>
    </row>
    <row r="51" spans="1:12" x14ac:dyDescent="0.3">
      <c r="A51" s="8"/>
      <c r="B51" s="2" t="s">
        <v>54</v>
      </c>
      <c r="C51" s="36"/>
      <c r="D51" s="56"/>
      <c r="E51" s="18"/>
      <c r="F51" s="18"/>
      <c r="G51" s="18"/>
      <c r="H51" s="18"/>
      <c r="I51" s="18"/>
      <c r="J51" s="18"/>
      <c r="K51" s="18"/>
    </row>
    <row r="52" spans="1:12" x14ac:dyDescent="0.3">
      <c r="A52" s="8"/>
      <c r="B52" s="2"/>
      <c r="C52" s="36"/>
      <c r="D52" s="56"/>
      <c r="E52" s="18"/>
      <c r="F52" s="18"/>
      <c r="G52" s="18"/>
      <c r="H52" s="18"/>
      <c r="I52" s="18"/>
      <c r="J52" s="18"/>
      <c r="K52" s="18"/>
    </row>
    <row r="53" spans="1:12" ht="15.6" x14ac:dyDescent="0.3">
      <c r="A53" s="16">
        <v>46</v>
      </c>
      <c r="B53" s="10" t="s">
        <v>23</v>
      </c>
      <c r="C53" s="37">
        <v>6000</v>
      </c>
      <c r="D53" s="56"/>
      <c r="E53" s="18"/>
      <c r="F53" s="18"/>
      <c r="G53" s="18"/>
      <c r="H53" s="18"/>
      <c r="I53" s="18"/>
      <c r="J53" s="18"/>
      <c r="K53" s="18"/>
    </row>
    <row r="54" spans="1:12" ht="15.6" x14ac:dyDescent="0.3">
      <c r="A54" s="7"/>
      <c r="B54" s="3"/>
      <c r="C54" s="43"/>
      <c r="D54" s="56"/>
      <c r="E54" s="18"/>
      <c r="F54" s="18"/>
      <c r="G54" s="18"/>
      <c r="H54" s="18"/>
      <c r="I54" s="18"/>
      <c r="J54" s="18"/>
      <c r="K54" s="18"/>
    </row>
    <row r="55" spans="1:12" ht="15.6" x14ac:dyDescent="0.3">
      <c r="A55" s="7"/>
      <c r="B55" s="3"/>
      <c r="C55" s="43"/>
      <c r="D55" s="56"/>
      <c r="E55" s="18"/>
      <c r="F55" s="18"/>
      <c r="G55" s="18"/>
      <c r="H55" s="18"/>
      <c r="I55" s="18"/>
      <c r="J55" s="18"/>
      <c r="K55" s="18"/>
    </row>
    <row r="56" spans="1:12" s="4" customFormat="1" ht="15.6" x14ac:dyDescent="0.3">
      <c r="A56" s="38">
        <v>47</v>
      </c>
      <c r="B56" s="10" t="s">
        <v>36</v>
      </c>
      <c r="C56" s="59">
        <v>0</v>
      </c>
      <c r="D56" s="56"/>
      <c r="E56" s="18"/>
      <c r="F56" s="18"/>
      <c r="G56" s="18"/>
      <c r="H56" s="18"/>
      <c r="I56" s="18"/>
      <c r="J56" s="18"/>
      <c r="K56" s="18"/>
      <c r="L56" s="55"/>
    </row>
    <row r="57" spans="1:12" s="4" customFormat="1" ht="15.6" x14ac:dyDescent="0.3">
      <c r="A57" s="40"/>
      <c r="B57" s="41"/>
      <c r="C57" s="43"/>
      <c r="D57" s="18"/>
      <c r="E57" s="18"/>
      <c r="F57" s="18"/>
      <c r="G57" s="18"/>
      <c r="H57" s="18"/>
      <c r="I57" s="18"/>
      <c r="J57" s="18"/>
      <c r="K57" s="18"/>
      <c r="L57" s="55"/>
    </row>
    <row r="58" spans="1:12" s="4" customFormat="1" ht="15.6" x14ac:dyDescent="0.3">
      <c r="A58" s="49"/>
      <c r="B58" s="50"/>
      <c r="C58" s="51"/>
      <c r="D58" s="18"/>
      <c r="E58" s="18"/>
      <c r="F58" s="18"/>
      <c r="G58" s="18"/>
      <c r="H58" s="18"/>
      <c r="I58" s="18"/>
      <c r="J58" s="18"/>
      <c r="K58" s="18"/>
      <c r="L58" s="55"/>
    </row>
    <row r="59" spans="1:12" s="4" customFormat="1" ht="15.6" x14ac:dyDescent="0.3">
      <c r="A59" s="39"/>
      <c r="B59" s="11" t="s">
        <v>35</v>
      </c>
      <c r="C59" s="52">
        <f>SUM(C32,C33,C47,C48,C49,C53)</f>
        <v>1392000</v>
      </c>
      <c r="D59" s="56"/>
      <c r="E59" s="18"/>
      <c r="F59" s="18"/>
      <c r="G59" s="18"/>
      <c r="H59" s="18"/>
      <c r="I59" s="18"/>
      <c r="J59" s="18"/>
      <c r="K59" s="18"/>
      <c r="L59" s="55"/>
    </row>
    <row r="62" spans="1:12" x14ac:dyDescent="0.3">
      <c r="B62" s="58" t="s">
        <v>46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view="pageLayout" topLeftCell="A7" zoomScaleNormal="100" workbookViewId="0">
      <selection activeCell="J28" sqref="J28"/>
    </sheetView>
  </sheetViews>
  <sheetFormatPr defaultRowHeight="14.4" x14ac:dyDescent="0.3"/>
  <cols>
    <col min="1" max="1" width="3" bestFit="1" customWidth="1"/>
    <col min="2" max="2" width="40.5546875" customWidth="1"/>
    <col min="4" max="4" width="4.5546875" customWidth="1"/>
    <col min="6" max="6" width="5.109375" customWidth="1"/>
    <col min="8" max="8" width="3.5546875" customWidth="1"/>
    <col min="9" max="9" width="11.6640625" customWidth="1"/>
    <col min="10" max="10" width="14" customWidth="1"/>
    <col min="11" max="11" width="15.5546875" customWidth="1"/>
  </cols>
  <sheetData>
    <row r="2" spans="1:11" x14ac:dyDescent="0.3">
      <c r="A2" s="75" t="s">
        <v>60</v>
      </c>
      <c r="B2" s="75"/>
      <c r="C2" s="75"/>
      <c r="D2" s="75"/>
      <c r="E2" s="75"/>
      <c r="F2" s="75"/>
      <c r="G2" s="75"/>
      <c r="H2" s="75"/>
    </row>
    <row r="3" spans="1:11" ht="15" thickBot="1" x14ac:dyDescent="0.35"/>
    <row r="4" spans="1:11" ht="15" thickBot="1" x14ac:dyDescent="0.35">
      <c r="A4" s="85" t="s">
        <v>37</v>
      </c>
      <c r="B4" s="86"/>
      <c r="C4" s="86" t="s">
        <v>38</v>
      </c>
      <c r="D4" s="86"/>
      <c r="E4" s="86" t="s">
        <v>56</v>
      </c>
      <c r="F4" s="86"/>
      <c r="G4" s="86" t="s">
        <v>61</v>
      </c>
      <c r="H4" s="87"/>
      <c r="I4" s="67" t="s">
        <v>62</v>
      </c>
      <c r="J4" s="67" t="s">
        <v>65</v>
      </c>
      <c r="K4" s="67">
        <v>2022</v>
      </c>
    </row>
    <row r="5" spans="1:11" ht="15" thickBot="1" x14ac:dyDescent="0.35">
      <c r="A5" s="20">
        <v>3</v>
      </c>
      <c r="B5" s="21" t="s">
        <v>0</v>
      </c>
      <c r="C5" s="101"/>
      <c r="D5" s="101"/>
      <c r="E5" s="101"/>
      <c r="F5" s="101"/>
      <c r="G5" s="101"/>
      <c r="H5" s="102"/>
      <c r="I5" s="68"/>
      <c r="J5" s="68"/>
      <c r="K5" s="68"/>
    </row>
    <row r="6" spans="1:11" x14ac:dyDescent="0.3">
      <c r="A6" s="27">
        <v>31</v>
      </c>
      <c r="B6" s="11" t="s">
        <v>2</v>
      </c>
      <c r="C6" s="98">
        <v>80605</v>
      </c>
      <c r="D6" s="98"/>
      <c r="E6" s="98">
        <v>94540</v>
      </c>
      <c r="F6" s="98"/>
      <c r="G6" s="98">
        <v>133930</v>
      </c>
      <c r="H6" s="99"/>
      <c r="I6" s="69">
        <v>71800</v>
      </c>
      <c r="J6" s="69"/>
      <c r="K6" s="69"/>
    </row>
    <row r="7" spans="1:11" x14ac:dyDescent="0.3">
      <c r="A7" s="28">
        <v>32</v>
      </c>
      <c r="B7" s="13" t="s">
        <v>3</v>
      </c>
      <c r="C7" s="84">
        <v>0</v>
      </c>
      <c r="D7" s="84"/>
      <c r="E7" s="84">
        <v>1800</v>
      </c>
      <c r="F7" s="84"/>
      <c r="G7" s="84">
        <v>985</v>
      </c>
      <c r="H7" s="78"/>
      <c r="I7" s="64">
        <v>985</v>
      </c>
      <c r="J7" s="64"/>
      <c r="K7" s="64"/>
    </row>
    <row r="8" spans="1:11" x14ac:dyDescent="0.3">
      <c r="A8" s="28">
        <v>33</v>
      </c>
      <c r="B8" s="13" t="s">
        <v>19</v>
      </c>
      <c r="C8" s="84">
        <v>180828</v>
      </c>
      <c r="D8" s="84"/>
      <c r="E8" s="84">
        <v>176126</v>
      </c>
      <c r="F8" s="84"/>
      <c r="G8" s="84">
        <v>187190</v>
      </c>
      <c r="H8" s="78"/>
      <c r="I8" s="64">
        <v>270000</v>
      </c>
      <c r="J8" s="64"/>
      <c r="K8" s="64"/>
    </row>
    <row r="9" spans="1:11" x14ac:dyDescent="0.3">
      <c r="A9" s="28">
        <v>34</v>
      </c>
      <c r="B9" s="13" t="s">
        <v>4</v>
      </c>
      <c r="C9" s="84">
        <v>39.51</v>
      </c>
      <c r="D9" s="84"/>
      <c r="E9" s="84">
        <v>0</v>
      </c>
      <c r="F9" s="84"/>
      <c r="G9" s="84">
        <v>0</v>
      </c>
      <c r="H9" s="78"/>
      <c r="I9" s="65">
        <v>0</v>
      </c>
      <c r="J9" s="65"/>
      <c r="K9" s="65"/>
    </row>
    <row r="10" spans="1:11" x14ac:dyDescent="0.3">
      <c r="A10" s="76">
        <v>35</v>
      </c>
      <c r="B10" s="13" t="s">
        <v>5</v>
      </c>
      <c r="C10" s="80">
        <v>48931.77</v>
      </c>
      <c r="D10" s="81"/>
      <c r="E10" s="80">
        <v>49545.85</v>
      </c>
      <c r="F10" s="81"/>
      <c r="G10" s="84">
        <v>68129.37</v>
      </c>
      <c r="H10" s="78"/>
      <c r="I10" s="64">
        <v>42000</v>
      </c>
      <c r="J10" s="64"/>
      <c r="K10" s="64"/>
    </row>
    <row r="11" spans="1:11" x14ac:dyDescent="0.3">
      <c r="A11" s="77"/>
      <c r="B11" s="61" t="s">
        <v>57</v>
      </c>
      <c r="C11" s="82"/>
      <c r="D11" s="83"/>
      <c r="E11" s="82"/>
      <c r="F11" s="83"/>
      <c r="G11" s="78">
        <v>0</v>
      </c>
      <c r="H11" s="79"/>
      <c r="I11" s="64">
        <v>0</v>
      </c>
      <c r="J11" s="64"/>
      <c r="K11" s="64"/>
    </row>
    <row r="12" spans="1:11" x14ac:dyDescent="0.3">
      <c r="A12" s="28">
        <v>36</v>
      </c>
      <c r="B12" s="13" t="s">
        <v>6</v>
      </c>
      <c r="C12" s="84">
        <v>811.02</v>
      </c>
      <c r="D12" s="84"/>
      <c r="E12" s="84">
        <v>80.09</v>
      </c>
      <c r="F12" s="84"/>
      <c r="G12" s="84">
        <v>0</v>
      </c>
      <c r="H12" s="78"/>
      <c r="I12" s="64">
        <v>40000</v>
      </c>
      <c r="J12" s="64"/>
      <c r="K12" s="64"/>
    </row>
    <row r="13" spans="1:11" ht="15" thickBot="1" x14ac:dyDescent="0.35">
      <c r="A13" s="29">
        <v>37</v>
      </c>
      <c r="B13" s="10" t="s">
        <v>40</v>
      </c>
      <c r="C13" s="90">
        <v>0</v>
      </c>
      <c r="D13" s="90"/>
      <c r="E13" s="90">
        <v>0</v>
      </c>
      <c r="F13" s="90"/>
      <c r="G13" s="90">
        <v>0</v>
      </c>
      <c r="H13" s="91"/>
      <c r="I13" s="66">
        <v>0</v>
      </c>
      <c r="J13" s="66"/>
      <c r="K13" s="66"/>
    </row>
    <row r="14" spans="1:11" ht="15" thickBot="1" x14ac:dyDescent="0.35">
      <c r="A14" s="20">
        <v>4</v>
      </c>
      <c r="B14" s="21" t="s">
        <v>39</v>
      </c>
      <c r="C14" s="96"/>
      <c r="D14" s="96"/>
      <c r="E14" s="96"/>
      <c r="F14" s="96"/>
      <c r="G14" s="96"/>
      <c r="H14" s="97"/>
      <c r="I14" s="62"/>
      <c r="J14" s="62"/>
      <c r="K14" s="62"/>
    </row>
    <row r="15" spans="1:11" x14ac:dyDescent="0.3">
      <c r="A15" s="27">
        <v>41</v>
      </c>
      <c r="B15" s="11" t="s">
        <v>41</v>
      </c>
      <c r="C15" s="98">
        <v>149401.20000000001</v>
      </c>
      <c r="D15" s="98"/>
      <c r="E15" s="98">
        <v>150701.20000000001</v>
      </c>
      <c r="F15" s="98"/>
      <c r="G15" s="98">
        <v>155903.01999999999</v>
      </c>
      <c r="H15" s="99"/>
      <c r="I15" s="69">
        <v>156617</v>
      </c>
      <c r="J15" s="69"/>
      <c r="K15" s="69"/>
    </row>
    <row r="16" spans="1:11" x14ac:dyDescent="0.3">
      <c r="A16" s="28">
        <v>42</v>
      </c>
      <c r="B16" s="13" t="s">
        <v>7</v>
      </c>
      <c r="C16" s="84">
        <v>190564.62</v>
      </c>
      <c r="D16" s="84"/>
      <c r="E16" s="84">
        <v>175030.92</v>
      </c>
      <c r="F16" s="84"/>
      <c r="G16" s="84">
        <v>211218.65</v>
      </c>
      <c r="H16" s="78"/>
      <c r="I16" s="64">
        <v>238684</v>
      </c>
      <c r="J16" s="64"/>
      <c r="K16" s="64"/>
    </row>
    <row r="17" spans="1:11" x14ac:dyDescent="0.3">
      <c r="A17" s="28">
        <v>43</v>
      </c>
      <c r="B17" s="13" t="s">
        <v>20</v>
      </c>
      <c r="C17" s="84">
        <v>11659.5</v>
      </c>
      <c r="D17" s="84"/>
      <c r="E17" s="84">
        <v>5346.17</v>
      </c>
      <c r="F17" s="84"/>
      <c r="G17" s="84">
        <v>2189.5</v>
      </c>
      <c r="H17" s="78"/>
      <c r="I17" s="64">
        <v>1000</v>
      </c>
      <c r="J17" s="64"/>
      <c r="K17" s="64"/>
    </row>
    <row r="18" spans="1:11" x14ac:dyDescent="0.3">
      <c r="A18" s="28">
        <v>44</v>
      </c>
      <c r="B18" s="13" t="s">
        <v>8</v>
      </c>
      <c r="C18" s="84">
        <v>2296.9499999999998</v>
      </c>
      <c r="D18" s="84"/>
      <c r="E18" s="84">
        <v>3253.92</v>
      </c>
      <c r="F18" s="84"/>
      <c r="G18" s="84">
        <v>2685.38</v>
      </c>
      <c r="H18" s="78"/>
      <c r="I18" s="64">
        <v>2500</v>
      </c>
      <c r="J18" s="64"/>
      <c r="K18" s="64"/>
    </row>
    <row r="19" spans="1:11" x14ac:dyDescent="0.3">
      <c r="A19" s="28">
        <v>45</v>
      </c>
      <c r="B19" s="13" t="s">
        <v>9</v>
      </c>
      <c r="C19" s="84">
        <v>11715.14</v>
      </c>
      <c r="D19" s="84"/>
      <c r="E19" s="84">
        <v>16609.189999999999</v>
      </c>
      <c r="F19" s="84"/>
      <c r="G19" s="84">
        <v>34428.58</v>
      </c>
      <c r="H19" s="78"/>
      <c r="I19" s="64">
        <v>24000</v>
      </c>
      <c r="J19" s="64"/>
      <c r="K19" s="64"/>
    </row>
    <row r="20" spans="1:11" x14ac:dyDescent="0.3">
      <c r="A20" s="28">
        <v>46</v>
      </c>
      <c r="B20" s="13" t="s">
        <v>10</v>
      </c>
      <c r="C20" s="84">
        <v>4335.6000000000004</v>
      </c>
      <c r="D20" s="84"/>
      <c r="E20" s="84">
        <v>0</v>
      </c>
      <c r="F20" s="84"/>
      <c r="G20" s="84">
        <v>1204</v>
      </c>
      <c r="H20" s="78"/>
      <c r="I20" s="64">
        <v>1000</v>
      </c>
      <c r="J20" s="64"/>
      <c r="K20" s="64"/>
    </row>
    <row r="21" spans="1:11" ht="29.4" thickBot="1" x14ac:dyDescent="0.35">
      <c r="A21" s="29">
        <v>47</v>
      </c>
      <c r="B21" s="103" t="s">
        <v>42</v>
      </c>
      <c r="C21" s="90">
        <v>0</v>
      </c>
      <c r="D21" s="90"/>
      <c r="E21" s="90">
        <v>0</v>
      </c>
      <c r="F21" s="90"/>
      <c r="G21" s="90">
        <v>0</v>
      </c>
      <c r="H21" s="91"/>
      <c r="I21" s="70">
        <v>0</v>
      </c>
      <c r="J21" s="70"/>
      <c r="K21" s="70"/>
    </row>
    <row r="22" spans="1:11" x14ac:dyDescent="0.3">
      <c r="A22" s="22"/>
      <c r="B22" s="23" t="s">
        <v>43</v>
      </c>
      <c r="C22" s="92">
        <f>SUM(C6:D13)</f>
        <v>311215.30000000005</v>
      </c>
      <c r="D22" s="92"/>
      <c r="E22" s="92">
        <f t="shared" ref="E22" si="0">SUM(E6:F13)</f>
        <v>322091.94</v>
      </c>
      <c r="F22" s="92"/>
      <c r="G22" s="92">
        <v>390234.37</v>
      </c>
      <c r="H22" s="93"/>
      <c r="I22" s="71">
        <v>424785</v>
      </c>
      <c r="J22" s="71"/>
      <c r="K22" s="71"/>
    </row>
    <row r="23" spans="1:11" x14ac:dyDescent="0.3">
      <c r="A23" s="24"/>
      <c r="B23" s="19" t="s">
        <v>35</v>
      </c>
      <c r="C23" s="94">
        <f>SUM(C15:D21)</f>
        <v>369973.01</v>
      </c>
      <c r="D23" s="94"/>
      <c r="E23" s="94">
        <f t="shared" ref="E23" si="1">SUM(E15:F21)</f>
        <v>350941.39999999997</v>
      </c>
      <c r="F23" s="94"/>
      <c r="G23" s="94">
        <v>407629.13</v>
      </c>
      <c r="H23" s="95"/>
      <c r="I23" s="72">
        <v>423801</v>
      </c>
      <c r="J23" s="72"/>
      <c r="K23" s="72"/>
    </row>
    <row r="24" spans="1:11" x14ac:dyDescent="0.3">
      <c r="A24" s="24"/>
      <c r="B24" s="19" t="s">
        <v>45</v>
      </c>
      <c r="C24" s="94">
        <f>C22-C23</f>
        <v>-58757.709999999963</v>
      </c>
      <c r="D24" s="94"/>
      <c r="E24" s="94">
        <f t="shared" ref="E24" si="2">E22-E23</f>
        <v>-28849.459999999963</v>
      </c>
      <c r="F24" s="94"/>
      <c r="G24" s="94">
        <f t="shared" ref="G24" si="3">G22-G23</f>
        <v>-17394.760000000009</v>
      </c>
      <c r="H24" s="95"/>
      <c r="I24" s="73" t="s">
        <v>63</v>
      </c>
      <c r="J24" s="73"/>
      <c r="K24" s="73"/>
    </row>
    <row r="25" spans="1:11" x14ac:dyDescent="0.3">
      <c r="A25" s="24"/>
      <c r="B25" s="19" t="s">
        <v>21</v>
      </c>
      <c r="C25" s="94">
        <v>0</v>
      </c>
      <c r="D25" s="94"/>
      <c r="E25" s="94">
        <f>SUM(D24+F24)</f>
        <v>0</v>
      </c>
      <c r="F25" s="94"/>
      <c r="G25" s="94">
        <v>0</v>
      </c>
      <c r="H25" s="95"/>
      <c r="I25" s="74">
        <v>37509.39</v>
      </c>
      <c r="J25" s="74"/>
      <c r="K25" s="74"/>
    </row>
    <row r="26" spans="1:11" ht="15" thickBot="1" x14ac:dyDescent="0.35">
      <c r="A26" s="25"/>
      <c r="B26" s="26" t="s">
        <v>44</v>
      </c>
      <c r="C26" s="100">
        <f>C25-ABS(C24)</f>
        <v>-58757.709999999963</v>
      </c>
      <c r="D26" s="100"/>
      <c r="E26" s="88">
        <v>-87607.17</v>
      </c>
      <c r="F26" s="88"/>
      <c r="G26" s="88">
        <v>-105001.93</v>
      </c>
      <c r="H26" s="89"/>
      <c r="I26" s="63" t="s">
        <v>64</v>
      </c>
      <c r="J26" s="63"/>
      <c r="K26" s="63"/>
    </row>
    <row r="29" spans="1:11" x14ac:dyDescent="0.3">
      <c r="E29" t="s">
        <v>58</v>
      </c>
    </row>
    <row r="30" spans="1:11" x14ac:dyDescent="0.3">
      <c r="B30" t="s">
        <v>66</v>
      </c>
      <c r="E30" t="s">
        <v>59</v>
      </c>
    </row>
  </sheetData>
  <mergeCells count="70">
    <mergeCell ref="C17:D17"/>
    <mergeCell ref="C18:D18"/>
    <mergeCell ref="C6:D6"/>
    <mergeCell ref="G5:H5"/>
    <mergeCell ref="G6:H6"/>
    <mergeCell ref="C5:D5"/>
    <mergeCell ref="C12:D12"/>
    <mergeCell ref="C13:D13"/>
    <mergeCell ref="C14:D14"/>
    <mergeCell ref="C15:D15"/>
    <mergeCell ref="C16:D16"/>
    <mergeCell ref="G12:H12"/>
    <mergeCell ref="G17:H17"/>
    <mergeCell ref="G18:H18"/>
    <mergeCell ref="C26:D26"/>
    <mergeCell ref="E5:F5"/>
    <mergeCell ref="E6:F6"/>
    <mergeCell ref="E7:F7"/>
    <mergeCell ref="E8:F8"/>
    <mergeCell ref="E9:F9"/>
    <mergeCell ref="E12:F12"/>
    <mergeCell ref="E13:F13"/>
    <mergeCell ref="E14:F14"/>
    <mergeCell ref="C20:D20"/>
    <mergeCell ref="C21:D21"/>
    <mergeCell ref="C22:D22"/>
    <mergeCell ref="C23:D23"/>
    <mergeCell ref="C24:D24"/>
    <mergeCell ref="C25:D25"/>
    <mergeCell ref="C19:D19"/>
    <mergeCell ref="E26:F26"/>
    <mergeCell ref="E15:F15"/>
    <mergeCell ref="E16:F16"/>
    <mergeCell ref="E17:F17"/>
    <mergeCell ref="E18:F18"/>
    <mergeCell ref="E19:F19"/>
    <mergeCell ref="E20:F20"/>
    <mergeCell ref="E22:F22"/>
    <mergeCell ref="E21:F21"/>
    <mergeCell ref="E23:F23"/>
    <mergeCell ref="E24:F24"/>
    <mergeCell ref="E25:F25"/>
    <mergeCell ref="G19:H19"/>
    <mergeCell ref="G13:H13"/>
    <mergeCell ref="G14:H14"/>
    <mergeCell ref="G15:H15"/>
    <mergeCell ref="G16:H16"/>
    <mergeCell ref="G26:H26"/>
    <mergeCell ref="G20:H20"/>
    <mergeCell ref="G21:H21"/>
    <mergeCell ref="G22:H22"/>
    <mergeCell ref="G23:H23"/>
    <mergeCell ref="G24:H24"/>
    <mergeCell ref="G25:H25"/>
    <mergeCell ref="A2:H2"/>
    <mergeCell ref="A10:A11"/>
    <mergeCell ref="G11:H11"/>
    <mergeCell ref="C10:D11"/>
    <mergeCell ref="E10:F11"/>
    <mergeCell ref="G7:H7"/>
    <mergeCell ref="G8:H8"/>
    <mergeCell ref="G9:H9"/>
    <mergeCell ref="G10:H10"/>
    <mergeCell ref="C7:D7"/>
    <mergeCell ref="C8:D8"/>
    <mergeCell ref="C9:D9"/>
    <mergeCell ref="A4:B4"/>
    <mergeCell ref="C4:D4"/>
    <mergeCell ref="E4:F4"/>
    <mergeCell ref="G4:H4"/>
  </mergeCells>
  <pageMargins left="0.7" right="0.7" top="0.75" bottom="0.75" header="0.3" footer="0.3"/>
  <pageSetup paperSize="9" orientation="landscape" r:id="rId1"/>
  <headerFooter>
    <oddHeader>&amp;LHRVATSKI CRVENI KRIŽ
GRADSKO DRUŠTVO CRVENOG KRIŽA DELNICE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staro</vt:lpstr>
      <vt:lpstr>plan 2020 GDCK Delnice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Crveni Križ</dc:creator>
  <cp:lastModifiedBy>GDCK Delnice</cp:lastModifiedBy>
  <cp:lastPrinted>2021-10-04T08:31:26Z</cp:lastPrinted>
  <dcterms:created xsi:type="dcterms:W3CDTF">2016-11-11T08:50:41Z</dcterms:created>
  <dcterms:modified xsi:type="dcterms:W3CDTF">2021-10-04T08:32:10Z</dcterms:modified>
</cp:coreProperties>
</file>